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8" i="1"/>
  <c r="F6"/>
  <c r="H6" s="1"/>
  <c r="H4"/>
  <c r="H3"/>
  <c r="I4"/>
  <c r="G32"/>
  <c r="I5"/>
  <c r="G25"/>
  <c r="G18"/>
  <c r="I3"/>
  <c r="H7"/>
  <c r="H5"/>
  <c r="F9" l="1"/>
  <c r="E9"/>
  <c r="I9"/>
  <c r="K9"/>
  <c r="C9"/>
  <c r="D9"/>
  <c r="G9"/>
  <c r="J4"/>
  <c r="L4" s="1"/>
  <c r="J5"/>
  <c r="L5" s="1"/>
  <c r="J6"/>
  <c r="L6" s="1"/>
  <c r="J8"/>
  <c r="L8" s="1"/>
  <c r="J3"/>
  <c r="L3" l="1"/>
  <c r="H9"/>
  <c r="J7"/>
  <c r="L7" s="1"/>
  <c r="J9" l="1"/>
  <c r="L9"/>
</calcChain>
</file>

<file path=xl/sharedStrings.xml><?xml version="1.0" encoding="utf-8"?>
<sst xmlns="http://schemas.openxmlformats.org/spreadsheetml/2006/main" count="47" uniqueCount="43">
  <si>
    <t>Konto</t>
  </si>
  <si>
    <t>850-04-01</t>
  </si>
  <si>
    <t>850-04-02</t>
  </si>
  <si>
    <t>Harcerska 10 i Slowackiego 6</t>
  </si>
  <si>
    <t>850-04-03</t>
  </si>
  <si>
    <t>850-04-04</t>
  </si>
  <si>
    <t>Bojanowskiego 1</t>
  </si>
  <si>
    <t>850-04-05</t>
  </si>
  <si>
    <t>Zana 12</t>
  </si>
  <si>
    <t>850-04-06</t>
  </si>
  <si>
    <t>BO 2017</t>
  </si>
  <si>
    <t>Naliczenia 2017</t>
  </si>
  <si>
    <t>Do wydania w 2019</t>
  </si>
  <si>
    <t>Naliczenia 2019</t>
  </si>
  <si>
    <t>razem:</t>
  </si>
  <si>
    <t>*</t>
  </si>
  <si>
    <t>Nieruchomość</t>
  </si>
  <si>
    <t>Zgodnie z decyzją mieszkańców przekwalifikowano środki na remont balkonów budynku przy  Al. Słowackiego 6</t>
  </si>
  <si>
    <t>Harcerska 10 i Słowackiego 6</t>
  </si>
  <si>
    <t>Dembińskiego 22 i 24</t>
  </si>
  <si>
    <t>60 Pulku Piechoty 17</t>
  </si>
  <si>
    <t>nadzór inwestorski</t>
  </si>
  <si>
    <t>BO 2020</t>
  </si>
  <si>
    <t>Naliczenia 2020</t>
  </si>
  <si>
    <t>Do wydania 2020</t>
  </si>
  <si>
    <t>Pozostało do wydania 2020</t>
  </si>
  <si>
    <t xml:space="preserve">Zgodnie z decyzją mieszkańców przekwalifikowano środki na remont drogi i poszerzenie parkingu przy H 2-8 </t>
  </si>
  <si>
    <t>remont drogi i poszerzenie parkingu H 2-8</t>
  </si>
  <si>
    <t>przeniesienie bramki wjazdowej</t>
  </si>
  <si>
    <t>nowe oznaczenie parkingu</t>
  </si>
  <si>
    <t xml:space="preserve">Zgodnie z decyzją mieszkańców przekwalifikowano środki na remont 40 balkonów i usunięcie azbestu budynku przy ul. Dembińskiego 24 </t>
  </si>
  <si>
    <t>koszt ogłoszenia w prasie</t>
  </si>
  <si>
    <t>remont balkonów 9 szt. Al. Słowac.6/A</t>
  </si>
  <si>
    <t>remont balkonów D 24 kl.: B,C,D i daszki 3 podwójne</t>
  </si>
  <si>
    <t>Harcerska 2, 4, 6 i 8</t>
  </si>
  <si>
    <t xml:space="preserve">Zgodnie z decyzją mieszkańców przekwalifikowano środki na naprawę wiatrołapów i schodów wejściowych klatka A, B, C i D z odświeżeniem elewacji budynku  </t>
  </si>
  <si>
    <t xml:space="preserve">całkowity koszt wyniósł: 107.282,88  </t>
  </si>
  <si>
    <t xml:space="preserve">z funduszu celowego wydatkowano: </t>
  </si>
  <si>
    <t>63.451,54</t>
  </si>
  <si>
    <t xml:space="preserve">z funduszu remonowego wydatkowano: 43.831,34 zł </t>
  </si>
  <si>
    <t>Odsetki do dnia 31.12.2020</t>
  </si>
  <si>
    <t>Wydatki do 31.12.2020</t>
  </si>
  <si>
    <t>* udzielona pożyczka na remont parkingu w 2018 r. przy Harcerskiej 8 wynosi: 51.550,81 zł.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</si>
</sst>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/>
    <xf numFmtId="4" fontId="3" fillId="0" borderId="0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4" fontId="2" fillId="3" borderId="1" xfId="0" applyNumberFormat="1" applyFont="1" applyFill="1" applyBorder="1"/>
    <xf numFmtId="0" fontId="1" fillId="2" borderId="0" xfId="0" applyFont="1" applyFill="1"/>
    <xf numFmtId="0" fontId="6" fillId="0" borderId="0" xfId="0" applyFont="1" applyFill="1"/>
    <xf numFmtId="0" fontId="3" fillId="0" borderId="0" xfId="0" applyFont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1" fillId="0" borderId="0" xfId="0" applyFont="1" applyBorder="1" applyAlignment="1"/>
    <xf numFmtId="4" fontId="1" fillId="0" borderId="0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4" fontId="3" fillId="4" borderId="4" xfId="0" applyNumberFormat="1" applyFont="1" applyFill="1" applyBorder="1"/>
    <xf numFmtId="0" fontId="1" fillId="5" borderId="2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4" fontId="2" fillId="5" borderId="1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2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Layout" topLeftCell="B1" zoomScale="110" zoomScalePageLayoutView="110" workbookViewId="0">
      <selection activeCell="I16" sqref="I16"/>
    </sheetView>
  </sheetViews>
  <sheetFormatPr defaultRowHeight="15"/>
  <cols>
    <col min="1" max="1" width="14.25" style="1" hidden="1" customWidth="1"/>
    <col min="2" max="2" width="22.125" style="1" customWidth="1"/>
    <col min="3" max="4" width="11.25" style="1" hidden="1" customWidth="1"/>
    <col min="5" max="5" width="10.125" style="1" customWidth="1"/>
    <col min="6" max="6" width="8.875" style="1" customWidth="1"/>
    <col min="7" max="7" width="10.625" style="1" customWidth="1"/>
    <col min="8" max="8" width="10" style="1" customWidth="1"/>
    <col min="9" max="9" width="9.75" style="1" customWidth="1"/>
    <col min="10" max="10" width="10.5" style="1" customWidth="1"/>
    <col min="11" max="11" width="10.75" style="1" hidden="1" customWidth="1"/>
    <col min="12" max="12" width="10.625" style="1" hidden="1" customWidth="1"/>
    <col min="13" max="13" width="1.25" style="1" customWidth="1"/>
    <col min="14" max="15" width="9" style="1"/>
    <col min="16" max="16" width="23.5" style="1" customWidth="1"/>
    <col min="17" max="17" width="6" style="1" customWidth="1"/>
    <col min="18" max="16384" width="9" style="1"/>
  </cols>
  <sheetData>
    <row r="1" spans="1:15" s="13" customFormat="1" ht="27.75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5" customFormat="1" ht="44.25" customHeight="1">
      <c r="A2" s="5" t="s">
        <v>0</v>
      </c>
      <c r="B2" s="6" t="s">
        <v>16</v>
      </c>
      <c r="C2" s="7" t="s">
        <v>10</v>
      </c>
      <c r="D2" s="7" t="s">
        <v>11</v>
      </c>
      <c r="E2" s="45" t="s">
        <v>22</v>
      </c>
      <c r="F2" s="10" t="s">
        <v>40</v>
      </c>
      <c r="G2" s="7" t="s">
        <v>23</v>
      </c>
      <c r="H2" s="10" t="s">
        <v>24</v>
      </c>
      <c r="I2" s="30" t="s">
        <v>41</v>
      </c>
      <c r="J2" s="33" t="s">
        <v>25</v>
      </c>
      <c r="K2" s="6" t="s">
        <v>13</v>
      </c>
      <c r="L2" s="6" t="s">
        <v>12</v>
      </c>
    </row>
    <row r="3" spans="1:15">
      <c r="A3" s="1" t="s">
        <v>1</v>
      </c>
      <c r="B3" s="2" t="s">
        <v>34</v>
      </c>
      <c r="C3" s="3">
        <v>244061.16</v>
      </c>
      <c r="D3" s="3">
        <v>69731.759999999995</v>
      </c>
      <c r="E3" s="46">
        <v>438795.5</v>
      </c>
      <c r="F3" s="11">
        <v>1215.67</v>
      </c>
      <c r="G3" s="3">
        <v>69731.759999999995</v>
      </c>
      <c r="H3" s="11">
        <f>E3+F3+G3</f>
        <v>509742.93</v>
      </c>
      <c r="I3" s="31">
        <f>502.51+1599+211877.73</f>
        <v>213979.24000000002</v>
      </c>
      <c r="J3" s="34">
        <f>H3-I3</f>
        <v>295763.68999999994</v>
      </c>
      <c r="K3" s="3">
        <v>69731.759999999995</v>
      </c>
      <c r="L3" s="3">
        <f>J3+K3</f>
        <v>365495.44999999995</v>
      </c>
      <c r="M3" s="1" t="s">
        <v>15</v>
      </c>
    </row>
    <row r="4" spans="1:15">
      <c r="A4" s="1" t="s">
        <v>2</v>
      </c>
      <c r="B4" s="2" t="s">
        <v>18</v>
      </c>
      <c r="C4" s="3">
        <v>117251.8</v>
      </c>
      <c r="D4" s="3">
        <v>33622.800000000003</v>
      </c>
      <c r="E4" s="46">
        <v>39107</v>
      </c>
      <c r="F4" s="11">
        <v>146.43</v>
      </c>
      <c r="G4" s="3">
        <v>33622.800000000003</v>
      </c>
      <c r="H4" s="11">
        <f t="shared" ref="H4:H8" si="0">E4+F4+G4</f>
        <v>72876.23000000001</v>
      </c>
      <c r="I4" s="31">
        <f>44637+508.37</f>
        <v>45145.37</v>
      </c>
      <c r="J4" s="34">
        <f t="shared" ref="J4:J8" si="1">H4-I4</f>
        <v>27730.860000000008</v>
      </c>
      <c r="K4" s="3">
        <v>33622.800000000003</v>
      </c>
      <c r="L4" s="3">
        <f t="shared" ref="L4:L8" si="2">J4+K4</f>
        <v>61353.660000000011</v>
      </c>
    </row>
    <row r="5" spans="1:15">
      <c r="A5" s="1" t="s">
        <v>4</v>
      </c>
      <c r="B5" s="2" t="s">
        <v>19</v>
      </c>
      <c r="C5" s="3">
        <v>45849.59</v>
      </c>
      <c r="D5" s="3">
        <v>41346.6</v>
      </c>
      <c r="E5" s="46">
        <v>172065.72</v>
      </c>
      <c r="F5" s="11">
        <v>504.46</v>
      </c>
      <c r="G5" s="3">
        <v>41346.6</v>
      </c>
      <c r="H5" s="11">
        <f t="shared" si="0"/>
        <v>213916.78</v>
      </c>
      <c r="I5" s="31">
        <f>369+167544</f>
        <v>167913</v>
      </c>
      <c r="J5" s="34">
        <f t="shared" si="1"/>
        <v>46003.78</v>
      </c>
      <c r="K5" s="3">
        <v>41346.6</v>
      </c>
      <c r="L5" s="3">
        <f t="shared" si="2"/>
        <v>87350.38</v>
      </c>
      <c r="O5" s="25"/>
    </row>
    <row r="6" spans="1:15">
      <c r="A6" s="1" t="s">
        <v>5</v>
      </c>
      <c r="B6" s="2" t="s">
        <v>6</v>
      </c>
      <c r="C6" s="3">
        <v>77292.600000000006</v>
      </c>
      <c r="D6" s="3">
        <v>22083.599999999999</v>
      </c>
      <c r="E6" s="46">
        <v>41207.35</v>
      </c>
      <c r="F6" s="11">
        <f>33.74+126.85</f>
        <v>160.59</v>
      </c>
      <c r="G6" s="3">
        <v>22083.599999999999</v>
      </c>
      <c r="H6" s="11">
        <f t="shared" si="0"/>
        <v>63451.539999999994</v>
      </c>
      <c r="I6" s="31">
        <v>63451.54</v>
      </c>
      <c r="J6" s="34">
        <f t="shared" si="1"/>
        <v>0</v>
      </c>
      <c r="K6" s="3">
        <v>22083.599999999999</v>
      </c>
      <c r="L6" s="3">
        <f t="shared" si="2"/>
        <v>22083.599999999999</v>
      </c>
    </row>
    <row r="7" spans="1:15">
      <c r="A7" s="1" t="s">
        <v>7</v>
      </c>
      <c r="B7" s="2" t="s">
        <v>8</v>
      </c>
      <c r="C7" s="3">
        <v>44835</v>
      </c>
      <c r="D7" s="3">
        <v>12810</v>
      </c>
      <c r="E7" s="46">
        <v>0</v>
      </c>
      <c r="F7" s="11">
        <v>16.79</v>
      </c>
      <c r="G7" s="3">
        <v>12810</v>
      </c>
      <c r="H7" s="11">
        <f t="shared" si="0"/>
        <v>12826.79</v>
      </c>
      <c r="I7" s="31"/>
      <c r="J7" s="34">
        <f t="shared" si="1"/>
        <v>12826.79</v>
      </c>
      <c r="K7" s="3">
        <v>12810</v>
      </c>
      <c r="L7" s="3">
        <f t="shared" si="2"/>
        <v>25636.79</v>
      </c>
    </row>
    <row r="8" spans="1:15">
      <c r="A8" s="1" t="s">
        <v>9</v>
      </c>
      <c r="B8" s="2" t="s">
        <v>20</v>
      </c>
      <c r="C8" s="3">
        <v>44062.62</v>
      </c>
      <c r="D8" s="3">
        <v>12589.32</v>
      </c>
      <c r="E8" s="46">
        <v>45622.49</v>
      </c>
      <c r="F8" s="11">
        <v>135.85</v>
      </c>
      <c r="G8" s="3">
        <v>12589.32</v>
      </c>
      <c r="H8" s="11">
        <f t="shared" si="0"/>
        <v>58347.659999999996</v>
      </c>
      <c r="I8" s="31"/>
      <c r="J8" s="34">
        <f t="shared" si="1"/>
        <v>58347.659999999996</v>
      </c>
      <c r="K8" s="3">
        <v>12589.32</v>
      </c>
      <c r="L8" s="3">
        <f t="shared" si="2"/>
        <v>70936.98</v>
      </c>
    </row>
    <row r="9" spans="1:15" s="8" customFormat="1" ht="14.25">
      <c r="B9" s="9"/>
      <c r="C9" s="4">
        <f t="shared" ref="C9:G9" si="3">SUM(C3:C8)</f>
        <v>573352.77</v>
      </c>
      <c r="D9" s="4">
        <f t="shared" si="3"/>
        <v>192184.08000000002</v>
      </c>
      <c r="E9" s="47">
        <f t="shared" si="3"/>
        <v>736798.05999999994</v>
      </c>
      <c r="F9" s="12">
        <f>SUM(F3:F8)</f>
        <v>2179.79</v>
      </c>
      <c r="G9" s="4">
        <f t="shared" si="3"/>
        <v>192184.08000000002</v>
      </c>
      <c r="H9" s="12">
        <f>SUM(H3:H8)</f>
        <v>931161.93000000017</v>
      </c>
      <c r="I9" s="32">
        <f>SUM(I3:I8)</f>
        <v>490489.14999999997</v>
      </c>
      <c r="J9" s="35">
        <f>SUM(J3:J8)</f>
        <v>440672.77999999991</v>
      </c>
      <c r="K9" s="4">
        <f>SUM(K3:K8)</f>
        <v>192184.08000000002</v>
      </c>
      <c r="L9" s="4">
        <f>SUM(L3:L8)</f>
        <v>632856.86</v>
      </c>
    </row>
    <row r="11" spans="1:15">
      <c r="B11" s="36" t="s">
        <v>41</v>
      </c>
    </row>
    <row r="12" spans="1:15" ht="15.75">
      <c r="B12" s="37" t="s">
        <v>34</v>
      </c>
    </row>
    <row r="13" spans="1:15" ht="29.25" customHeight="1">
      <c r="B13" s="58" t="s">
        <v>26</v>
      </c>
      <c r="C13" s="58"/>
      <c r="D13" s="58"/>
      <c r="E13" s="58"/>
      <c r="F13" s="58"/>
      <c r="G13" s="58"/>
      <c r="H13" s="58"/>
      <c r="I13" s="58"/>
      <c r="J13" s="58"/>
    </row>
    <row r="14" spans="1:15" ht="15" hidden="1" customHeight="1">
      <c r="B14" s="58"/>
      <c r="C14" s="58"/>
      <c r="D14" s="58"/>
      <c r="E14" s="58"/>
      <c r="F14" s="58"/>
      <c r="G14" s="58"/>
      <c r="H14" s="58"/>
      <c r="I14" s="58"/>
      <c r="J14" s="58"/>
    </row>
    <row r="15" spans="1:15" ht="17.25" customHeight="1">
      <c r="B15" s="57" t="s">
        <v>27</v>
      </c>
      <c r="C15" s="57"/>
      <c r="D15" s="57"/>
      <c r="E15" s="57"/>
      <c r="F15" s="23"/>
      <c r="G15" s="29">
        <v>211877.73</v>
      </c>
      <c r="H15" s="23"/>
      <c r="I15" s="23"/>
    </row>
    <row r="16" spans="1:15" ht="15.75" customHeight="1">
      <c r="B16" s="57" t="s">
        <v>28</v>
      </c>
      <c r="C16" s="57"/>
      <c r="D16" s="57"/>
      <c r="E16" s="57"/>
      <c r="F16" s="23"/>
      <c r="G16" s="29">
        <v>1599</v>
      </c>
      <c r="H16" s="23"/>
      <c r="I16" s="23"/>
    </row>
    <row r="17" spans="2:10" ht="15" customHeight="1">
      <c r="B17" s="27" t="s">
        <v>29</v>
      </c>
      <c r="C17" s="23"/>
      <c r="D17" s="23"/>
      <c r="E17" s="23"/>
      <c r="F17" s="23"/>
      <c r="G17" s="29">
        <v>502.51</v>
      </c>
      <c r="H17" s="23"/>
      <c r="I17" s="23"/>
    </row>
    <row r="18" spans="2:10" ht="18" customHeight="1">
      <c r="G18" s="44">
        <f>SUM(G15:G17)</f>
        <v>213979.24000000002</v>
      </c>
    </row>
    <row r="19" spans="2:10" ht="22.5" customHeight="1">
      <c r="B19" s="1" t="s">
        <v>42</v>
      </c>
      <c r="G19" s="40"/>
    </row>
    <row r="20" spans="2:10" ht="22.5" customHeight="1">
      <c r="G20" s="40"/>
    </row>
    <row r="21" spans="2:10" ht="15" customHeight="1">
      <c r="B21" s="19" t="s">
        <v>3</v>
      </c>
      <c r="C21" s="14"/>
      <c r="D21" s="14"/>
      <c r="E21" s="15"/>
      <c r="F21" s="15"/>
      <c r="G21" s="14"/>
      <c r="H21" s="15"/>
      <c r="I21" s="14"/>
      <c r="J21" s="14"/>
    </row>
    <row r="22" spans="2:10" ht="15" customHeight="1">
      <c r="B22" s="54" t="s">
        <v>17</v>
      </c>
      <c r="C22" s="54"/>
      <c r="D22" s="54"/>
      <c r="E22" s="54"/>
      <c r="F22" s="54"/>
      <c r="G22" s="54"/>
      <c r="H22" s="54"/>
      <c r="I22" s="54"/>
      <c r="J22" s="54"/>
    </row>
    <row r="23" spans="2:10" ht="16.5" customHeight="1">
      <c r="B23" s="57" t="s">
        <v>32</v>
      </c>
      <c r="C23" s="57"/>
      <c r="D23" s="57"/>
      <c r="E23" s="57"/>
      <c r="F23" s="24"/>
      <c r="G23" s="29">
        <v>44637</v>
      </c>
      <c r="H23" s="22"/>
      <c r="I23" s="22"/>
      <c r="J23" s="17"/>
    </row>
    <row r="24" spans="2:10" ht="15.75">
      <c r="B24" s="56" t="s">
        <v>21</v>
      </c>
      <c r="C24" s="56"/>
      <c r="D24" s="56"/>
      <c r="E24" s="56"/>
      <c r="F24" s="26"/>
      <c r="G24" s="38">
        <v>508.37</v>
      </c>
      <c r="H24" s="18"/>
      <c r="I24" s="17"/>
      <c r="J24" s="17"/>
    </row>
    <row r="25" spans="2:10" ht="15.75">
      <c r="B25" s="20" t="s">
        <v>14</v>
      </c>
      <c r="C25" s="17"/>
      <c r="D25" s="17"/>
      <c r="E25" s="18"/>
      <c r="F25" s="18"/>
      <c r="G25" s="39">
        <f>SUM(G23:G24)</f>
        <v>45145.37</v>
      </c>
      <c r="H25" s="18"/>
      <c r="I25" s="17"/>
      <c r="J25" s="17"/>
    </row>
    <row r="26" spans="2:10">
      <c r="B26" s="16"/>
      <c r="C26" s="17"/>
      <c r="D26" s="17"/>
      <c r="E26" s="18"/>
      <c r="F26" s="18"/>
      <c r="G26" s="17"/>
      <c r="H26" s="18"/>
      <c r="I26" s="17"/>
      <c r="J26" s="17"/>
    </row>
    <row r="27" spans="2:10">
      <c r="B27" s="19" t="s">
        <v>19</v>
      </c>
      <c r="C27" s="17"/>
      <c r="D27" s="17"/>
      <c r="E27" s="18"/>
      <c r="F27" s="18"/>
      <c r="G27" s="17"/>
      <c r="H27" s="18"/>
      <c r="I27" s="17"/>
      <c r="J27" s="17"/>
    </row>
    <row r="28" spans="2:10" ht="15" customHeight="1">
      <c r="B28" s="54" t="s">
        <v>30</v>
      </c>
      <c r="C28" s="54"/>
      <c r="D28" s="54"/>
      <c r="E28" s="54"/>
      <c r="F28" s="54"/>
      <c r="G28" s="54"/>
      <c r="H28" s="54"/>
      <c r="I28" s="54"/>
      <c r="J28" s="54"/>
    </row>
    <row r="29" spans="2:10" ht="16.5" customHeight="1">
      <c r="B29" s="54"/>
      <c r="C29" s="54"/>
      <c r="D29" s="54"/>
      <c r="E29" s="54"/>
      <c r="F29" s="54"/>
      <c r="G29" s="54"/>
      <c r="H29" s="54"/>
      <c r="I29" s="54"/>
      <c r="J29" s="54"/>
    </row>
    <row r="30" spans="2:10">
      <c r="B30" s="21" t="s">
        <v>31</v>
      </c>
      <c r="C30" s="17"/>
      <c r="D30" s="17"/>
      <c r="E30" s="18"/>
      <c r="F30" s="18"/>
      <c r="G30" s="18">
        <v>369</v>
      </c>
    </row>
    <row r="31" spans="2:10">
      <c r="B31" s="41" t="s">
        <v>33</v>
      </c>
      <c r="C31" s="41"/>
      <c r="D31" s="41"/>
      <c r="E31" s="41"/>
      <c r="F31" s="18"/>
      <c r="G31" s="42">
        <v>167544</v>
      </c>
    </row>
    <row r="32" spans="2:10">
      <c r="B32" s="21"/>
      <c r="C32" s="17"/>
      <c r="D32" s="17"/>
      <c r="E32" s="18"/>
      <c r="F32" s="18"/>
      <c r="G32" s="43">
        <f>SUM(G30:G31)</f>
        <v>167913</v>
      </c>
      <c r="J32" s="28"/>
    </row>
    <row r="33" spans="2:10">
      <c r="G33" s="16"/>
    </row>
    <row r="34" spans="2:10">
      <c r="B34" s="19" t="s">
        <v>6</v>
      </c>
      <c r="C34" s="17"/>
      <c r="D34" s="17"/>
      <c r="E34" s="18"/>
      <c r="F34" s="18"/>
      <c r="G34" s="17"/>
      <c r="H34" s="18"/>
      <c r="I34" s="17"/>
      <c r="J34" s="17"/>
    </row>
    <row r="35" spans="2:10">
      <c r="B35" s="54" t="s">
        <v>35</v>
      </c>
      <c r="C35" s="54"/>
      <c r="D35" s="54"/>
      <c r="E35" s="54"/>
      <c r="F35" s="54"/>
      <c r="G35" s="54"/>
      <c r="H35" s="54"/>
      <c r="I35" s="54"/>
      <c r="J35" s="54"/>
    </row>
    <row r="36" spans="2:10">
      <c r="B36" s="54"/>
      <c r="C36" s="54"/>
      <c r="D36" s="54"/>
      <c r="E36" s="54"/>
      <c r="F36" s="54"/>
      <c r="G36" s="54"/>
      <c r="H36" s="54"/>
      <c r="I36" s="54"/>
      <c r="J36" s="54"/>
    </row>
    <row r="37" spans="2:10">
      <c r="B37" s="48" t="s">
        <v>36</v>
      </c>
      <c r="C37" s="17"/>
      <c r="D37" s="17"/>
      <c r="E37" s="18"/>
      <c r="F37" s="18"/>
      <c r="G37" s="18"/>
    </row>
    <row r="38" spans="2:10">
      <c r="B38" s="49" t="s">
        <v>37</v>
      </c>
      <c r="C38" s="41"/>
      <c r="D38" s="41"/>
      <c r="E38" s="41"/>
      <c r="F38" s="18"/>
      <c r="G38" s="52" t="s">
        <v>38</v>
      </c>
    </row>
    <row r="39" spans="2:10">
      <c r="B39" s="53" t="s">
        <v>39</v>
      </c>
      <c r="G39" s="51"/>
    </row>
    <row r="40" spans="2:10">
      <c r="B40" s="53"/>
      <c r="G40" s="51"/>
    </row>
    <row r="41" spans="2:10">
      <c r="B41" s="53"/>
      <c r="G41" s="51"/>
    </row>
    <row r="42" spans="2:10">
      <c r="G42" s="50"/>
    </row>
    <row r="43" spans="2:10">
      <c r="G43" s="50"/>
    </row>
  </sheetData>
  <mergeCells count="9">
    <mergeCell ref="B35:J36"/>
    <mergeCell ref="B28:J29"/>
    <mergeCell ref="B22:J22"/>
    <mergeCell ref="B1:L1"/>
    <mergeCell ref="B24:E24"/>
    <mergeCell ref="B23:E23"/>
    <mergeCell ref="B15:E15"/>
    <mergeCell ref="B16:E16"/>
    <mergeCell ref="B13:J14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&amp;CRozliczenia funduszu celowego za rok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Prezes</cp:lastModifiedBy>
  <cp:lastPrinted>2020-11-16T16:43:17Z</cp:lastPrinted>
  <dcterms:created xsi:type="dcterms:W3CDTF">2018-04-16T14:53:42Z</dcterms:created>
  <dcterms:modified xsi:type="dcterms:W3CDTF">2021-03-26T17:55:16Z</dcterms:modified>
</cp:coreProperties>
</file>